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3년 1차 공고관련\홈페이지공고올릴거\"/>
    </mc:Choice>
  </mc:AlternateContent>
  <xr:revisionPtr revIDLastSave="0" documentId="13_ncr:1_{74A975A5-2349-4706-9661-9DC4DDEE6003}" xr6:coauthVersionLast="36" xr6:coauthVersionMax="47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6" i="1" l="1"/>
  <c r="AS6" i="1" l="1"/>
  <c r="AT6" i="1"/>
  <c r="AT5" i="1"/>
  <c r="AS5" i="1"/>
  <c r="AR5" i="1"/>
  <c r="AU6" i="1" l="1"/>
  <c r="BA8" i="1" l="1"/>
  <c r="BB8" i="1" s="1"/>
  <c r="BA7" i="1"/>
  <c r="BA6" i="1"/>
  <c r="AX8" i="1"/>
  <c r="AR8" i="1"/>
  <c r="AR7" i="1"/>
  <c r="BA5" i="1"/>
  <c r="BB7" i="1" l="1"/>
  <c r="AT7" i="1" s="1"/>
  <c r="AS7" i="1"/>
  <c r="BB6" i="1"/>
  <c r="AS8" i="1"/>
  <c r="AT8" i="1"/>
  <c r="BB5" i="1"/>
  <c r="AU7" i="1" l="1"/>
  <c r="AU8" i="1"/>
  <c r="AU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R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AW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AY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 xml:space="preserve">①방지시설 총액 - 방지시설 설치비
②방지시설 설치비의 10%(자부담)를 초과하는 금액은 자체 투자금으로 작성
③방지시설 지원금 한도 초과분 또한 자체투자금 작성
</t>
        </r>
      </text>
    </comment>
    <comment ref="BC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
5. 평가위원회를 통하여 상향여부 최종결정</t>
        </r>
      </text>
    </comment>
    <comment ref="BD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후드·덕트, 농축기
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<sst xmlns="http://schemas.openxmlformats.org/spreadsheetml/2006/main" count="141" uniqueCount="101">
  <si>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</si>
  <si>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</si>
  <si>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</si>
  <si>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</si>
  <si>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</si>
  <si>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</si>
  <si>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</si>
  <si>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</si>
  <si>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</si>
  <si>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</si>
  <si>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</si>
  <si>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</si>
  <si>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</si>
  <si>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</si>
  <si>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</si>
  <si>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</si>
  <si>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경기도 포천시 선단로 00-00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</si>
  <si>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</si>
  <si>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</si>
  <si>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</si>
  <si>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응축에 의한 시설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</si>
  <si>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</si>
  <si>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</si>
  <si>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</si>
  <si>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</si>
  <si>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</si>
  <si>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</si>
  <si>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</si>
  <si>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</si>
  <si>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</si>
  <si>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</si>
  <si>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</si>
  <si>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</si>
  <si>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</si>
  <si>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</si>
  <si>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</si>
  <si>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</si>
  <si>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</si>
  <si>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</si>
  <si>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</si>
  <si>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</si>
  <si>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</si>
  <si>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</si>
  <si>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</si>
  <si>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</si>
  <si>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</si>
  <si>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</si>
  <si>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</si>
  <si>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</si>
  <si>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</si>
  <si>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</si>
  <si>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</si>
  <si>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</si>
  <si>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</si>
  <si>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</si>
  <si>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</si>
  <si>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</si>
  <si>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</si>
  <si>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</si>
  <si>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</si>
  <si>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</si>
  <si>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</si>
  <si>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</si>
  <si>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</si>
  <si>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</si>
  <si>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</si>
  <si>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</si>
  <si>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</si>
  <si>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</si>
  <si>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</si>
  <si>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예시) 먼지 93.4%
THC 93.9%</t>
    <phoneticPr fontId="2" type="noConversion"/>
  </si>
  <si>
    <t>먼지 59.3%
NOx 60.4%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</si>
  <si>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</si>
  <si>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</si>
  <si>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</si>
  <si>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</si>
  <si>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</si>
  <si>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</si>
  <si>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</si>
  <si>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</si>
  <si>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</si>
  <si>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</si>
  <si>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</si>
  <si>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</si>
  <si>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</si>
  <si>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</si>
  <si>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</si>
  <si>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</si>
  <si>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</si>
  <si>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</si>
  <si>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</si>
  <si>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</si>
  <si>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</si>
  <si>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</si>
  <si>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교체전 방지시설명</t>
    <phoneticPr fontId="2" type="noConversion"/>
  </si>
  <si>
    <t>상향신청 사항
(1. 후드·덕트
2. 농축기)</t>
    <phoneticPr fontId="2" type="noConversion"/>
  </si>
  <si>
    <t>예시) 2. 농축기</t>
    <phoneticPr fontId="2" type="noConversion"/>
  </si>
  <si>
    <t>RC+RCO</t>
    <phoneticPr fontId="2" type="noConversion"/>
  </si>
  <si>
    <t>상향신청 사항
총 공사액
(100%)</t>
    <phoneticPr fontId="2" type="noConversion"/>
  </si>
  <si>
    <t>상향신청 사항
총 지원금
(90%)</t>
    <phoneticPr fontId="2" type="noConversion"/>
  </si>
  <si>
    <t>상향신청 사항
총 자부담
(10%)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</si>
</sst>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wrapText="1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6" xfId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27" xfId="1" applyFont="1" applyFill="1" applyBorder="1" applyAlignment="1">
      <alignment horizontal="center" vertical="center" wrapText="1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3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  <xf numFmtId="41" fontId="8" fillId="2" borderId="19" xfId="1" applyFont="1" applyFill="1" applyBorder="1" applyAlignment="1">
      <alignment horizontal="center" vertical="center" shrinkToFit="1"/>
    </xf>
    <xf numFmtId="41" fontId="8" fillId="2" borderId="11" xfId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G33"/>
  <sheetViews>
    <sheetView tabSelected="1" view="pageBreakPreview" zoomScale="80" zoomScaleNormal="80" zoomScaleSheetLayoutView="80" workbookViewId="0">
      <selection activeCell="BE13" sqref="BE13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2" width="8.625" style="1" customWidth="1"/>
    <col min="43" max="43" width="19.125" style="1" customWidth="1"/>
    <col min="44" max="54" width="15.625" style="2" customWidth="1"/>
    <col min="55" max="55" width="20.625" style="2" customWidth="1"/>
    <col min="56" max="58" width="15.625" style="2" customWidth="1"/>
    <col min="59" max="59" width="12.125" style="2" customWidth="1"/>
    <col min="60" max="16384" width="9" style="1"/>
  </cols>
  <sheetData>
    <row r="1" spans="1:59" ht="70.5" customHeight="1"/>
    <row r="2" spans="1:59" ht="72.75" customHeight="1" thickBot="1">
      <c r="A2" s="140" t="s">
        <v>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</row>
    <row r="3" spans="1:59" s="3" customFormat="1" ht="27" customHeight="1">
      <c r="A3" s="153" t="s">
        <v>0</v>
      </c>
      <c r="B3" s="155" t="s">
        <v>80</v>
      </c>
      <c r="C3" s="157" t="s">
        <v>56</v>
      </c>
      <c r="D3" s="157"/>
      <c r="E3" s="157"/>
      <c r="F3" s="157"/>
      <c r="G3" s="157"/>
      <c r="H3" s="157"/>
      <c r="I3" s="157"/>
      <c r="J3" s="157"/>
      <c r="K3" s="157"/>
      <c r="L3" s="158"/>
      <c r="M3" s="159" t="s">
        <v>44</v>
      </c>
      <c r="N3" s="159"/>
      <c r="O3" s="159"/>
      <c r="P3" s="160"/>
      <c r="Q3" s="159" t="s">
        <v>45</v>
      </c>
      <c r="R3" s="159"/>
      <c r="S3" s="160"/>
      <c r="T3" s="169" t="s">
        <v>36</v>
      </c>
      <c r="U3" s="170"/>
      <c r="V3" s="170"/>
      <c r="W3" s="170"/>
      <c r="X3" s="170"/>
      <c r="Y3" s="171"/>
      <c r="Z3" s="172" t="s">
        <v>37</v>
      </c>
      <c r="AA3" s="173"/>
      <c r="AB3" s="173"/>
      <c r="AC3" s="173"/>
      <c r="AD3" s="173"/>
      <c r="AE3" s="174"/>
      <c r="AF3" s="145" t="s">
        <v>58</v>
      </c>
      <c r="AG3" s="149" t="s">
        <v>68</v>
      </c>
      <c r="AH3" s="150"/>
      <c r="AI3" s="150"/>
      <c r="AJ3" s="150"/>
      <c r="AK3" s="151"/>
      <c r="AL3" s="152" t="s">
        <v>69</v>
      </c>
      <c r="AM3" s="152"/>
      <c r="AN3" s="152"/>
      <c r="AO3" s="152"/>
      <c r="AP3" s="152"/>
      <c r="AQ3" s="147" t="s">
        <v>67</v>
      </c>
      <c r="AR3" s="141" t="s">
        <v>91</v>
      </c>
      <c r="AS3" s="143" t="s">
        <v>92</v>
      </c>
      <c r="AT3" s="143" t="s">
        <v>93</v>
      </c>
      <c r="AU3" s="175" t="s">
        <v>87</v>
      </c>
      <c r="AV3" s="163" t="s">
        <v>84</v>
      </c>
      <c r="AW3" s="135" t="s">
        <v>85</v>
      </c>
      <c r="AX3" s="135" t="s">
        <v>86</v>
      </c>
      <c r="AY3" s="181" t="s">
        <v>87</v>
      </c>
      <c r="AZ3" s="163" t="s">
        <v>88</v>
      </c>
      <c r="BA3" s="167" t="s">
        <v>89</v>
      </c>
      <c r="BB3" s="165" t="s">
        <v>90</v>
      </c>
      <c r="BC3" s="177" t="s">
        <v>95</v>
      </c>
      <c r="BD3" s="179" t="s">
        <v>98</v>
      </c>
      <c r="BE3" s="183" t="s">
        <v>99</v>
      </c>
      <c r="BF3" s="185" t="s">
        <v>100</v>
      </c>
      <c r="BG3" s="161" t="s">
        <v>8</v>
      </c>
    </row>
    <row r="4" spans="1:59" s="3" customFormat="1" ht="54.75" customHeight="1" thickBot="1">
      <c r="A4" s="154"/>
      <c r="B4" s="156"/>
      <c r="C4" s="5" t="s">
        <v>3</v>
      </c>
      <c r="D4" s="6" t="s">
        <v>23</v>
      </c>
      <c r="E4" s="7" t="s">
        <v>42</v>
      </c>
      <c r="F4" s="7" t="s">
        <v>43</v>
      </c>
      <c r="G4" s="7" t="s">
        <v>72</v>
      </c>
      <c r="H4" s="6" t="s">
        <v>31</v>
      </c>
      <c r="I4" s="6" t="s">
        <v>1</v>
      </c>
      <c r="J4" s="6" t="s">
        <v>25</v>
      </c>
      <c r="K4" s="6" t="s">
        <v>26</v>
      </c>
      <c r="L4" s="8" t="s">
        <v>57</v>
      </c>
      <c r="M4" s="9" t="s">
        <v>2</v>
      </c>
      <c r="N4" s="10" t="s">
        <v>42</v>
      </c>
      <c r="O4" s="10" t="s">
        <v>43</v>
      </c>
      <c r="P4" s="11" t="s">
        <v>72</v>
      </c>
      <c r="Q4" s="12" t="s">
        <v>46</v>
      </c>
      <c r="R4" s="10" t="s">
        <v>42</v>
      </c>
      <c r="S4" s="13" t="s">
        <v>43</v>
      </c>
      <c r="T4" s="14" t="s">
        <v>11</v>
      </c>
      <c r="U4" s="15" t="s">
        <v>22</v>
      </c>
      <c r="V4" s="15" t="s">
        <v>13</v>
      </c>
      <c r="W4" s="15" t="s">
        <v>94</v>
      </c>
      <c r="X4" s="15" t="s">
        <v>7</v>
      </c>
      <c r="Y4" s="16" t="s">
        <v>13</v>
      </c>
      <c r="Z4" s="17" t="s">
        <v>11</v>
      </c>
      <c r="AA4" s="18" t="s">
        <v>22</v>
      </c>
      <c r="AB4" s="18" t="s">
        <v>13</v>
      </c>
      <c r="AC4" s="18" t="s">
        <v>4</v>
      </c>
      <c r="AD4" s="18" t="s">
        <v>7</v>
      </c>
      <c r="AE4" s="19" t="s">
        <v>14</v>
      </c>
      <c r="AF4" s="146"/>
      <c r="AG4" s="20" t="s">
        <v>62</v>
      </c>
      <c r="AH4" s="20" t="s">
        <v>63</v>
      </c>
      <c r="AI4" s="20" t="s">
        <v>64</v>
      </c>
      <c r="AJ4" s="20" t="s">
        <v>65</v>
      </c>
      <c r="AK4" s="21" t="s">
        <v>66</v>
      </c>
      <c r="AL4" s="22" t="s">
        <v>62</v>
      </c>
      <c r="AM4" s="23" t="s">
        <v>63</v>
      </c>
      <c r="AN4" s="23" t="s">
        <v>64</v>
      </c>
      <c r="AO4" s="23" t="s">
        <v>65</v>
      </c>
      <c r="AP4" s="24" t="s">
        <v>66</v>
      </c>
      <c r="AQ4" s="148"/>
      <c r="AR4" s="142"/>
      <c r="AS4" s="144"/>
      <c r="AT4" s="144"/>
      <c r="AU4" s="176"/>
      <c r="AV4" s="164"/>
      <c r="AW4" s="136"/>
      <c r="AX4" s="136"/>
      <c r="AY4" s="182"/>
      <c r="AZ4" s="164"/>
      <c r="BA4" s="168"/>
      <c r="BB4" s="166"/>
      <c r="BC4" s="178"/>
      <c r="BD4" s="180"/>
      <c r="BE4" s="184"/>
      <c r="BF4" s="186"/>
      <c r="BG4" s="162"/>
    </row>
    <row r="5" spans="1:59" s="3" customFormat="1" ht="39.950000000000003" customHeight="1">
      <c r="A5" s="137">
        <v>1</v>
      </c>
      <c r="B5" s="25">
        <v>1</v>
      </c>
      <c r="C5" s="26" t="s">
        <v>21</v>
      </c>
      <c r="D5" s="27" t="s">
        <v>24</v>
      </c>
      <c r="E5" s="27" t="s">
        <v>41</v>
      </c>
      <c r="F5" s="27" t="s">
        <v>38</v>
      </c>
      <c r="G5" s="28" t="s">
        <v>73</v>
      </c>
      <c r="H5" s="27" t="s">
        <v>32</v>
      </c>
      <c r="I5" s="27" t="s">
        <v>82</v>
      </c>
      <c r="J5" s="27" t="s">
        <v>29</v>
      </c>
      <c r="K5" s="27" t="s">
        <v>27</v>
      </c>
      <c r="L5" s="29">
        <v>1998</v>
      </c>
      <c r="M5" s="26" t="s">
        <v>5</v>
      </c>
      <c r="N5" s="27" t="s">
        <v>47</v>
      </c>
      <c r="O5" s="27" t="s">
        <v>48</v>
      </c>
      <c r="P5" s="30" t="s">
        <v>73</v>
      </c>
      <c r="Q5" s="26" t="s">
        <v>51</v>
      </c>
      <c r="R5" s="27" t="s">
        <v>47</v>
      </c>
      <c r="S5" s="29" t="s">
        <v>53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59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43" t="s">
        <v>70</v>
      </c>
      <c r="AR5" s="188">
        <f>AV5+AZ5+BD5</f>
        <v>55500000</v>
      </c>
      <c r="AS5" s="44">
        <f>AW5+BA5+BE5</f>
        <v>47250000</v>
      </c>
      <c r="AT5" s="44">
        <f>AX5+BB5+BF5</f>
        <v>5250000</v>
      </c>
      <c r="AU5" s="45">
        <f>AR5-AS5-AT5</f>
        <v>3000000</v>
      </c>
      <c r="AV5" s="46">
        <v>50000000</v>
      </c>
      <c r="AW5" s="47">
        <v>42300000</v>
      </c>
      <c r="AX5" s="47">
        <v>4700000</v>
      </c>
      <c r="AY5" s="119">
        <v>3000000</v>
      </c>
      <c r="AZ5" s="46">
        <v>3500000</v>
      </c>
      <c r="BA5" s="48">
        <f>AZ5*0.9</f>
        <v>3150000</v>
      </c>
      <c r="BB5" s="49">
        <f>AZ5-BA5</f>
        <v>350000</v>
      </c>
      <c r="BC5" s="122" t="s">
        <v>75</v>
      </c>
      <c r="BD5" s="129">
        <v>2000000</v>
      </c>
      <c r="BE5" s="125">
        <v>1800000</v>
      </c>
      <c r="BF5" s="50">
        <v>200000</v>
      </c>
      <c r="BG5" s="51" t="s">
        <v>10</v>
      </c>
    </row>
    <row r="6" spans="1:59" s="3" customFormat="1" ht="39.950000000000003" customHeight="1">
      <c r="A6" s="138"/>
      <c r="B6" s="52">
        <v>2</v>
      </c>
      <c r="C6" s="53" t="s">
        <v>21</v>
      </c>
      <c r="D6" s="54" t="s">
        <v>24</v>
      </c>
      <c r="E6" s="27" t="s">
        <v>41</v>
      </c>
      <c r="F6" s="27" t="s">
        <v>39</v>
      </c>
      <c r="G6" s="28" t="s">
        <v>73</v>
      </c>
      <c r="H6" s="54" t="s">
        <v>33</v>
      </c>
      <c r="I6" s="27" t="s">
        <v>82</v>
      </c>
      <c r="J6" s="54" t="s">
        <v>29</v>
      </c>
      <c r="K6" s="54" t="s">
        <v>27</v>
      </c>
      <c r="L6" s="52">
        <v>1998</v>
      </c>
      <c r="M6" s="53" t="s">
        <v>5</v>
      </c>
      <c r="N6" s="27" t="s">
        <v>47</v>
      </c>
      <c r="O6" s="27" t="s">
        <v>49</v>
      </c>
      <c r="P6" s="30" t="s">
        <v>73</v>
      </c>
      <c r="Q6" s="53" t="s">
        <v>51</v>
      </c>
      <c r="R6" s="27" t="s">
        <v>47</v>
      </c>
      <c r="S6" s="29" t="s">
        <v>54</v>
      </c>
      <c r="T6" s="55" t="s">
        <v>15</v>
      </c>
      <c r="U6" s="56">
        <v>250</v>
      </c>
      <c r="V6" s="56">
        <v>1</v>
      </c>
      <c r="W6" s="56" t="s">
        <v>19</v>
      </c>
      <c r="X6" s="56">
        <v>360</v>
      </c>
      <c r="Y6" s="57">
        <v>1</v>
      </c>
      <c r="Z6" s="58" t="s">
        <v>15</v>
      </c>
      <c r="AA6" s="59">
        <v>250</v>
      </c>
      <c r="AB6" s="59">
        <v>1</v>
      </c>
      <c r="AC6" s="59" t="s">
        <v>97</v>
      </c>
      <c r="AD6" s="59">
        <v>300</v>
      </c>
      <c r="AE6" s="60">
        <v>1</v>
      </c>
      <c r="AF6" s="61" t="s">
        <v>61</v>
      </c>
      <c r="AG6" s="62">
        <v>25.3</v>
      </c>
      <c r="AH6" s="62"/>
      <c r="AI6" s="62"/>
      <c r="AJ6" s="62">
        <v>5.3</v>
      </c>
      <c r="AK6" s="63"/>
      <c r="AL6" s="64">
        <v>10.3</v>
      </c>
      <c r="AM6" s="65"/>
      <c r="AN6" s="65"/>
      <c r="AO6" s="65">
        <v>2.1</v>
      </c>
      <c r="AP6" s="66"/>
      <c r="AQ6" s="67" t="s">
        <v>71</v>
      </c>
      <c r="AR6" s="187">
        <f>AV6+AZ6+BD6</f>
        <v>584400000</v>
      </c>
      <c r="AS6" s="44">
        <f>AW6+BA6+BE6</f>
        <v>525960000</v>
      </c>
      <c r="AT6" s="44">
        <f>AX6+BB6+BF6</f>
        <v>58440000</v>
      </c>
      <c r="AU6" s="45">
        <f>AR6-AS6-AT6</f>
        <v>0</v>
      </c>
      <c r="AV6" s="71">
        <v>480000000</v>
      </c>
      <c r="AW6" s="72">
        <v>432000000</v>
      </c>
      <c r="AX6" s="72">
        <v>48000000</v>
      </c>
      <c r="AY6" s="120"/>
      <c r="AZ6" s="71">
        <v>4400000</v>
      </c>
      <c r="BA6" s="73">
        <f>AZ6*0.9</f>
        <v>3960000</v>
      </c>
      <c r="BB6" s="74">
        <f>AZ6-BA6</f>
        <v>440000</v>
      </c>
      <c r="BC6" s="123" t="s">
        <v>96</v>
      </c>
      <c r="BD6" s="130">
        <v>100000000</v>
      </c>
      <c r="BE6" s="126">
        <v>90000000</v>
      </c>
      <c r="BF6" s="75">
        <v>10000000</v>
      </c>
      <c r="BG6" s="76" t="s">
        <v>9</v>
      </c>
    </row>
    <row r="7" spans="1:59" s="3" customFormat="1" ht="39.950000000000003" customHeight="1">
      <c r="A7" s="77">
        <v>2</v>
      </c>
      <c r="B7" s="29">
        <v>1</v>
      </c>
      <c r="C7" s="53" t="s">
        <v>77</v>
      </c>
      <c r="D7" s="54" t="s">
        <v>78</v>
      </c>
      <c r="E7" s="27" t="s">
        <v>41</v>
      </c>
      <c r="F7" s="27" t="s">
        <v>40</v>
      </c>
      <c r="G7" s="28" t="s">
        <v>74</v>
      </c>
      <c r="H7" s="54" t="s">
        <v>34</v>
      </c>
      <c r="I7" s="54" t="s">
        <v>16</v>
      </c>
      <c r="J7" s="54" t="s">
        <v>30</v>
      </c>
      <c r="K7" s="54" t="s">
        <v>28</v>
      </c>
      <c r="L7" s="52">
        <v>2005</v>
      </c>
      <c r="M7" s="53" t="s">
        <v>17</v>
      </c>
      <c r="N7" s="27" t="s">
        <v>47</v>
      </c>
      <c r="O7" s="27" t="s">
        <v>50</v>
      </c>
      <c r="P7" s="30" t="s">
        <v>74</v>
      </c>
      <c r="Q7" s="53" t="s">
        <v>52</v>
      </c>
      <c r="R7" s="27" t="s">
        <v>47</v>
      </c>
      <c r="S7" s="29" t="s">
        <v>55</v>
      </c>
      <c r="T7" s="78" t="s">
        <v>76</v>
      </c>
      <c r="U7" s="56">
        <v>240</v>
      </c>
      <c r="V7" s="79">
        <v>1</v>
      </c>
      <c r="W7" s="56" t="s">
        <v>19</v>
      </c>
      <c r="X7" s="56">
        <v>400</v>
      </c>
      <c r="Y7" s="57">
        <v>1</v>
      </c>
      <c r="Z7" s="80" t="s">
        <v>18</v>
      </c>
      <c r="AA7" s="59">
        <v>240</v>
      </c>
      <c r="AB7" s="81">
        <v>1</v>
      </c>
      <c r="AC7" s="59" t="s">
        <v>19</v>
      </c>
      <c r="AD7" s="59">
        <v>400</v>
      </c>
      <c r="AE7" s="60">
        <v>1</v>
      </c>
      <c r="AF7" s="61" t="s">
        <v>60</v>
      </c>
      <c r="AG7" s="62"/>
      <c r="AH7" s="62"/>
      <c r="AI7" s="62"/>
      <c r="AJ7" s="62"/>
      <c r="AK7" s="63"/>
      <c r="AL7" s="64"/>
      <c r="AM7" s="65"/>
      <c r="AN7" s="65"/>
      <c r="AO7" s="65"/>
      <c r="AP7" s="66"/>
      <c r="AQ7" s="82"/>
      <c r="AR7" s="68">
        <f t="shared" ref="AR5:AT8" si="0">AV7+AZ7</f>
        <v>77660000</v>
      </c>
      <c r="AS7" s="69">
        <f t="shared" si="0"/>
        <v>70560000</v>
      </c>
      <c r="AT7" s="69">
        <f t="shared" si="0"/>
        <v>7100000</v>
      </c>
      <c r="AU7" s="70">
        <f>AR7-AS7-AT7</f>
        <v>0</v>
      </c>
      <c r="AV7" s="71">
        <v>73260000</v>
      </c>
      <c r="AW7" s="72">
        <v>66600000</v>
      </c>
      <c r="AX7" s="72">
        <v>6660000</v>
      </c>
      <c r="AY7" s="120"/>
      <c r="AZ7" s="71">
        <v>4400000</v>
      </c>
      <c r="BA7" s="73">
        <f t="shared" ref="BA7:BA8" si="1">AZ7*0.9</f>
        <v>3960000</v>
      </c>
      <c r="BB7" s="74">
        <f t="shared" ref="BB7:BB8" si="2">AZ7-BA7</f>
        <v>440000</v>
      </c>
      <c r="BC7" s="123">
        <v>0</v>
      </c>
      <c r="BD7" s="131"/>
      <c r="BE7" s="127"/>
      <c r="BF7" s="83"/>
      <c r="BG7" s="76" t="s">
        <v>81</v>
      </c>
    </row>
    <row r="8" spans="1:59" s="3" customFormat="1" ht="39.950000000000003" customHeight="1" thickBot="1">
      <c r="A8" s="84"/>
      <c r="B8" s="85"/>
      <c r="C8" s="86"/>
      <c r="D8" s="87"/>
      <c r="E8" s="87"/>
      <c r="F8" s="87"/>
      <c r="G8" s="87"/>
      <c r="H8" s="87"/>
      <c r="I8" s="87"/>
      <c r="J8" s="87"/>
      <c r="K8" s="87"/>
      <c r="L8" s="88"/>
      <c r="M8" s="89"/>
      <c r="N8" s="90"/>
      <c r="O8" s="90"/>
      <c r="P8" s="91"/>
      <c r="Q8" s="89"/>
      <c r="R8" s="90"/>
      <c r="S8" s="91"/>
      <c r="T8" s="92"/>
      <c r="U8" s="93"/>
      <c r="V8" s="93"/>
      <c r="W8" s="94" t="s">
        <v>20</v>
      </c>
      <c r="X8" s="94">
        <v>400</v>
      </c>
      <c r="Y8" s="95">
        <v>1</v>
      </c>
      <c r="Z8" s="96"/>
      <c r="AA8" s="97"/>
      <c r="AB8" s="97"/>
      <c r="AC8" s="98" t="s">
        <v>20</v>
      </c>
      <c r="AD8" s="98">
        <v>400</v>
      </c>
      <c r="AE8" s="99">
        <v>1</v>
      </c>
      <c r="AF8" s="100"/>
      <c r="AG8" s="101"/>
      <c r="AH8" s="101"/>
      <c r="AI8" s="101"/>
      <c r="AJ8" s="101"/>
      <c r="AK8" s="102"/>
      <c r="AL8" s="103"/>
      <c r="AM8" s="104"/>
      <c r="AN8" s="104"/>
      <c r="AO8" s="104"/>
      <c r="AP8" s="105"/>
      <c r="AQ8" s="106"/>
      <c r="AR8" s="133">
        <f t="shared" si="0"/>
        <v>0</v>
      </c>
      <c r="AS8" s="107">
        <f t="shared" si="0"/>
        <v>0</v>
      </c>
      <c r="AT8" s="107">
        <f t="shared" si="0"/>
        <v>0</v>
      </c>
      <c r="AU8" s="108">
        <f>AR8-AS8-AT8</f>
        <v>0</v>
      </c>
      <c r="AV8" s="109"/>
      <c r="AW8" s="110"/>
      <c r="AX8" s="110">
        <f>AV8*0.1</f>
        <v>0</v>
      </c>
      <c r="AY8" s="121"/>
      <c r="AZ8" s="109"/>
      <c r="BA8" s="111">
        <f t="shared" si="1"/>
        <v>0</v>
      </c>
      <c r="BB8" s="112">
        <f t="shared" si="2"/>
        <v>0</v>
      </c>
      <c r="BC8" s="124"/>
      <c r="BD8" s="132"/>
      <c r="BE8" s="128"/>
      <c r="BF8" s="113"/>
      <c r="BG8" s="114"/>
    </row>
    <row r="9" spans="1:59" s="3" customFormat="1" ht="39.950000000000003" customHeight="1">
      <c r="A9" s="134" t="s">
        <v>35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15"/>
      <c r="O9" s="115"/>
      <c r="P9" s="115"/>
      <c r="Q9" s="115"/>
      <c r="R9" s="115"/>
      <c r="S9" s="115"/>
      <c r="T9" s="116"/>
      <c r="U9" s="116"/>
      <c r="V9" s="116"/>
      <c r="W9" s="116"/>
      <c r="X9" s="116"/>
      <c r="Y9" s="116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39" t="s">
        <v>83</v>
      </c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18"/>
      <c r="BD9" s="118"/>
      <c r="BE9" s="118"/>
      <c r="BF9" s="118"/>
      <c r="BG9" s="118"/>
    </row>
    <row r="10" spans="1:59" s="3" customFormat="1" ht="30" customHeight="1"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s="3" customFormat="1" ht="30" customHeight="1"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30" customHeight="1"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30" customHeight="1"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30" customHeight="1"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30" customHeight="1"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3" customFormat="1" ht="30" customHeight="1"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44:59" s="3" customFormat="1" ht="30" customHeight="1"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44:59" s="3" customFormat="1" ht="30" customHeight="1"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44:59" ht="30" customHeight="1"/>
    <row r="20" spans="44:59" ht="30" customHeight="1"/>
    <row r="21" spans="44:59" ht="30" customHeight="1"/>
    <row r="22" spans="44:59" ht="30" customHeight="1"/>
    <row r="23" spans="44:59" ht="30" customHeight="1"/>
    <row r="24" spans="44:59" ht="30" customHeight="1"/>
    <row r="25" spans="44:59" ht="30" customHeight="1"/>
    <row r="26" spans="44:59" ht="30" customHeight="1"/>
    <row r="27" spans="44:59" ht="30" customHeight="1"/>
    <row r="28" spans="44:59" ht="30" customHeight="1"/>
    <row r="29" spans="44:59" ht="30" customHeight="1"/>
    <row r="30" spans="44:59" ht="30" customHeight="1"/>
    <row r="31" spans="44:59" ht="30" customHeight="1"/>
    <row r="32" spans="44:59" ht="30" customHeight="1"/>
    <row r="33" ht="30" customHeight="1"/>
  </sheetData>
  <mergeCells count="31">
    <mergeCell ref="BG3:BG4"/>
    <mergeCell ref="AZ3:AZ4"/>
    <mergeCell ref="BB3:BB4"/>
    <mergeCell ref="BA3:BA4"/>
    <mergeCell ref="T3:Y3"/>
    <mergeCell ref="Z3:AE3"/>
    <mergeCell ref="AU3:AU4"/>
    <mergeCell ref="BC3:BC4"/>
    <mergeCell ref="BD3:BD4"/>
    <mergeCell ref="AV3:AV4"/>
    <mergeCell ref="AY3:AY4"/>
    <mergeCell ref="BE3:BE4"/>
    <mergeCell ref="BF3:BF4"/>
    <mergeCell ref="A2:AD2"/>
    <mergeCell ref="AR3:AR4"/>
    <mergeCell ref="AS3:AS4"/>
    <mergeCell ref="AT3:AT4"/>
    <mergeCell ref="AF3:AF4"/>
    <mergeCell ref="AQ3:AQ4"/>
    <mergeCell ref="AG3:AK3"/>
    <mergeCell ref="AL3:AP3"/>
    <mergeCell ref="A3:A4"/>
    <mergeCell ref="B3:B4"/>
    <mergeCell ref="C3:L3"/>
    <mergeCell ref="M3:P3"/>
    <mergeCell ref="Q3:S3"/>
    <mergeCell ref="A9:M9"/>
    <mergeCell ref="AW3:AW4"/>
    <mergeCell ref="AX3:AX4"/>
    <mergeCell ref="A5:A6"/>
    <mergeCell ref="AR9:BB9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2" orientation="landscape" r:id="rId7"/>
  <rowBreaks count="2" manualBreakCount="2">
    <brk id="2" max="16383" man="1"/>
    <brk id="8" max="16383" man="1"/>
  </rowBreaks>
  <colBreaks count="2" manualBreakCount="2">
    <brk id="31" max="1048575" man="1"/>
    <brk id="4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2023-02-08T02:07:15Z</dcterms:modified>
</cp:coreProperties>
</file>